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zé Correia\Documents\ISEG\Exercícios\"/>
    </mc:Choice>
  </mc:AlternateContent>
  <xr:revisionPtr revIDLastSave="0" documentId="13_ncr:1_{659D2FA1-F635-4F96-8A08-053314D56370}" xr6:coauthVersionLast="47" xr6:coauthVersionMax="47" xr10:uidLastSave="{00000000-0000-0000-0000-000000000000}"/>
  <bookViews>
    <workbookView xWindow="-104" yWindow="-104" windowWidth="22326" windowHeight="11947" xr2:uid="{0EC4A4B7-E388-47F4-9A16-E076A01D19C9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O10" i="1"/>
  <c r="N10" i="1"/>
  <c r="L10" i="1"/>
  <c r="K10" i="1"/>
  <c r="C40" i="1"/>
  <c r="B40" i="1"/>
  <c r="B12" i="1"/>
  <c r="B10" i="1"/>
  <c r="C53" i="1"/>
  <c r="C54" i="1"/>
  <c r="C55" i="1" s="1"/>
  <c r="D54" i="1"/>
  <c r="D55" i="1"/>
  <c r="E55" i="1"/>
  <c r="G32" i="1"/>
  <c r="G53" i="1" l="1"/>
  <c r="G54" i="1"/>
  <c r="B55" i="1"/>
  <c r="B54" i="1"/>
  <c r="B53" i="1"/>
  <c r="G41" i="1"/>
  <c r="G40" i="1"/>
  <c r="G33" i="1"/>
  <c r="G34" i="1"/>
  <c r="G35" i="1"/>
  <c r="G36" i="1"/>
  <c r="G31" i="1"/>
  <c r="F32" i="1"/>
  <c r="F33" i="1"/>
  <c r="F34" i="1"/>
  <c r="F35" i="1"/>
  <c r="F36" i="1"/>
  <c r="F31" i="1"/>
  <c r="C41" i="1"/>
  <c r="B41" i="1"/>
  <c r="G20" i="1"/>
  <c r="F20" i="1"/>
  <c r="B17" i="1"/>
  <c r="B16" i="1"/>
  <c r="B15" i="1"/>
  <c r="B14" i="1"/>
  <c r="B13" i="1"/>
  <c r="B19" i="1" s="1"/>
  <c r="B18" i="1"/>
  <c r="B11" i="1"/>
  <c r="F40" i="1" l="1"/>
  <c r="K20" i="1"/>
  <c r="G55" i="1"/>
  <c r="F41" i="1"/>
  <c r="B22" i="1"/>
  <c r="K19" i="1"/>
  <c r="J23" i="1" s="1"/>
</calcChain>
</file>

<file path=xl/sharedStrings.xml><?xml version="1.0" encoding="utf-8"?>
<sst xmlns="http://schemas.openxmlformats.org/spreadsheetml/2006/main" count="19" uniqueCount="18">
  <si>
    <t>Projectos/Anos</t>
  </si>
  <si>
    <t>A</t>
  </si>
  <si>
    <t>B</t>
  </si>
  <si>
    <t>TIR</t>
  </si>
  <si>
    <t>Anos</t>
  </si>
  <si>
    <t>Projeto A</t>
  </si>
  <si>
    <t>Projeto B</t>
  </si>
  <si>
    <t>i</t>
  </si>
  <si>
    <t>VAL</t>
  </si>
  <si>
    <t xml:space="preserve">Ano </t>
  </si>
  <si>
    <t>Investimento</t>
  </si>
  <si>
    <t>Receitas</t>
  </si>
  <si>
    <t>Valor Residual</t>
  </si>
  <si>
    <t>CF1</t>
  </si>
  <si>
    <t>CF2</t>
  </si>
  <si>
    <t>Cf3</t>
  </si>
  <si>
    <t>Gastos não desembolsáveis</t>
  </si>
  <si>
    <t>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</si>
</sst>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0" fillId="0" borderId="0" xfId="0" applyNumberFormat="1"/>
    <xf numFmtId="8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4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C0A1-38FB-4458-942F-450078909F39}">
  <dimension ref="A4:O59"/>
  <sheetViews>
    <sheetView tabSelected="1" topLeftCell="A43" workbookViewId="0">
      <selection activeCell="G53" sqref="G53"/>
    </sheetView>
  </sheetViews>
  <sheetFormatPr defaultRowHeight="14.4" x14ac:dyDescent="0.3"/>
  <cols>
    <col min="1" max="1" width="34.3984375" customWidth="1"/>
    <col min="7" max="7" width="9.296875" bestFit="1" customWidth="1"/>
  </cols>
  <sheetData>
    <row r="4" spans="1:15" ht="15" thickBot="1" x14ac:dyDescent="0.35"/>
    <row r="5" spans="1:15" ht="16.3" thickBot="1" x14ac:dyDescent="0.35">
      <c r="A5" s="1" t="s">
        <v>0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15" ht="16.3" thickBot="1" x14ac:dyDescent="0.35">
      <c r="A6" s="3" t="s">
        <v>1</v>
      </c>
      <c r="B6" s="4">
        <v>-750</v>
      </c>
      <c r="C6" s="4">
        <v>400</v>
      </c>
      <c r="D6" s="4">
        <v>325</v>
      </c>
      <c r="E6" s="4">
        <v>275</v>
      </c>
      <c r="F6" s="4">
        <v>225</v>
      </c>
      <c r="G6" s="4">
        <v>175</v>
      </c>
    </row>
    <row r="7" spans="1:15" ht="16.3" thickBot="1" x14ac:dyDescent="0.35">
      <c r="A7" s="3" t="s">
        <v>2</v>
      </c>
      <c r="B7" s="4">
        <v>-750</v>
      </c>
      <c r="C7" s="4">
        <v>275</v>
      </c>
      <c r="D7" s="4">
        <v>275</v>
      </c>
      <c r="E7" s="4">
        <v>275</v>
      </c>
      <c r="F7" s="4">
        <v>350</v>
      </c>
      <c r="G7" s="4">
        <v>350</v>
      </c>
    </row>
    <row r="10" spans="1:15" x14ac:dyDescent="0.3">
      <c r="A10" s="5">
        <v>0</v>
      </c>
      <c r="B10" s="6">
        <f>NPV(A10,C6:G6)+B6</f>
        <v>650</v>
      </c>
      <c r="J10">
        <v>0</v>
      </c>
      <c r="K10">
        <f>400-275</f>
        <v>125</v>
      </c>
      <c r="L10">
        <f>325-275</f>
        <v>50</v>
      </c>
      <c r="M10">
        <v>0</v>
      </c>
      <c r="N10">
        <f>225-350</f>
        <v>-125</v>
      </c>
      <c r="O10">
        <f>175-350</f>
        <v>-175</v>
      </c>
    </row>
    <row r="11" spans="1:15" x14ac:dyDescent="0.3">
      <c r="A11" s="5"/>
      <c r="B11" s="6">
        <f>NPV(A10,C7:G7)+B7</f>
        <v>775</v>
      </c>
    </row>
    <row r="12" spans="1:15" x14ac:dyDescent="0.3">
      <c r="A12" s="5">
        <v>0.1</v>
      </c>
      <c r="B12" s="6">
        <f>NPV(A12,C6:G6)+B6</f>
        <v>351.18223419910441</v>
      </c>
      <c r="J12" s="5">
        <f>IRR(J10:O10)</f>
        <v>0.17778566981732946</v>
      </c>
    </row>
    <row r="13" spans="1:15" x14ac:dyDescent="0.3">
      <c r="A13" s="5"/>
      <c r="B13" s="6">
        <f>NPV(A12,C7:G7)+B7</f>
        <v>390.26146996913985</v>
      </c>
    </row>
    <row r="14" spans="1:15" x14ac:dyDescent="0.3">
      <c r="A14" t="s">
        <v>3</v>
      </c>
      <c r="B14" s="5">
        <f>IRR(B6:G6)</f>
        <v>0.30087017274187722</v>
      </c>
    </row>
    <row r="15" spans="1:15" x14ac:dyDescent="0.3">
      <c r="B15" s="5">
        <f>IRR(B7:G7)</f>
        <v>0.27746326000379762</v>
      </c>
    </row>
    <row r="16" spans="1:15" x14ac:dyDescent="0.3">
      <c r="A16" s="5">
        <v>0.4</v>
      </c>
      <c r="B16" s="6">
        <f>NPV(A16,C6:G6)+B6</f>
        <v>-107.142857142857</v>
      </c>
    </row>
    <row r="17" spans="1:11" x14ac:dyDescent="0.3">
      <c r="B17" s="6">
        <f>NPV(A16,C7:G7)+B7</f>
        <v>-156.86172428154919</v>
      </c>
    </row>
    <row r="18" spans="1:11" x14ac:dyDescent="0.3">
      <c r="A18" s="5">
        <v>0.1</v>
      </c>
      <c r="B18" s="6">
        <f>NPV(A18,C12:G12)+B12</f>
        <v>351.18223419910441</v>
      </c>
    </row>
    <row r="19" spans="1:11" x14ac:dyDescent="0.3">
      <c r="A19" s="5"/>
      <c r="B19" s="6">
        <f>NPV(A18,C13:G13)+B13</f>
        <v>390.26146996913985</v>
      </c>
      <c r="J19" s="5">
        <v>0.15</v>
      </c>
      <c r="K19" s="6">
        <f>NPV(J19,C20:G20)</f>
        <v>-11.972248837577535</v>
      </c>
    </row>
    <row r="20" spans="1:11" x14ac:dyDescent="0.3">
      <c r="B20">
        <v>0</v>
      </c>
      <c r="C20">
        <v>125</v>
      </c>
      <c r="D20">
        <v>50</v>
      </c>
      <c r="E20">
        <v>0</v>
      </c>
      <c r="F20">
        <f>F6-F7</f>
        <v>-125</v>
      </c>
      <c r="G20">
        <f>G6-G7</f>
        <v>-175</v>
      </c>
      <c r="J20" s="5">
        <v>0.2</v>
      </c>
      <c r="K20" s="6">
        <f>NPV(J20,C20:G20)</f>
        <v>8.2786779835391044</v>
      </c>
    </row>
    <row r="22" spans="1:11" x14ac:dyDescent="0.3">
      <c r="B22" s="5">
        <f>IRR(B20:G20)</f>
        <v>0.17778566981732946</v>
      </c>
    </row>
    <row r="23" spans="1:11" x14ac:dyDescent="0.3">
      <c r="J23" s="5">
        <f>J19+(J20-J19)*(K19/(K19-K20))</f>
        <v>0.17955975532214527</v>
      </c>
    </row>
    <row r="29" spans="1:11" ht="15" thickBot="1" x14ac:dyDescent="0.35"/>
    <row r="30" spans="1:11" ht="31.85" thickBot="1" x14ac:dyDescent="0.35">
      <c r="A30" s="7" t="s">
        <v>4</v>
      </c>
      <c r="B30" s="8" t="s">
        <v>5</v>
      </c>
      <c r="C30" s="8" t="s">
        <v>6</v>
      </c>
    </row>
    <row r="31" spans="1:11" ht="16.3" thickBot="1" x14ac:dyDescent="0.35">
      <c r="A31" s="9">
        <v>0</v>
      </c>
      <c r="B31" s="11">
        <v>-30000</v>
      </c>
      <c r="C31" s="11">
        <v>-30000</v>
      </c>
      <c r="F31" s="10">
        <f>B31-C31</f>
        <v>0</v>
      </c>
      <c r="G31" s="10">
        <f>C31-B31</f>
        <v>0</v>
      </c>
    </row>
    <row r="32" spans="1:11" ht="16.3" thickBot="1" x14ac:dyDescent="0.35">
      <c r="A32" s="9">
        <v>1</v>
      </c>
      <c r="B32" s="11">
        <v>6000</v>
      </c>
      <c r="C32" s="11">
        <v>9000</v>
      </c>
      <c r="F32" s="10">
        <f t="shared" ref="F32:F36" si="0">B32-C32</f>
        <v>-3000</v>
      </c>
      <c r="G32" s="10">
        <f t="shared" ref="G32:G36" si="1">C32-B32</f>
        <v>3000</v>
      </c>
    </row>
    <row r="33" spans="1:7" ht="16.3" thickBot="1" x14ac:dyDescent="0.35">
      <c r="A33" s="9">
        <v>2</v>
      </c>
      <c r="B33" s="11">
        <v>7000</v>
      </c>
      <c r="C33" s="11">
        <v>11000</v>
      </c>
      <c r="F33" s="10">
        <f t="shared" si="0"/>
        <v>-4000</v>
      </c>
      <c r="G33" s="10">
        <f t="shared" si="1"/>
        <v>4000</v>
      </c>
    </row>
    <row r="34" spans="1:7" ht="16.3" thickBot="1" x14ac:dyDescent="0.35">
      <c r="A34" s="9">
        <v>3</v>
      </c>
      <c r="B34" s="11">
        <v>8000</v>
      </c>
      <c r="C34" s="11">
        <v>13000</v>
      </c>
      <c r="F34" s="10">
        <f t="shared" si="0"/>
        <v>-5000</v>
      </c>
      <c r="G34" s="10">
        <f t="shared" si="1"/>
        <v>5000</v>
      </c>
    </row>
    <row r="35" spans="1:7" ht="16.3" thickBot="1" x14ac:dyDescent="0.35">
      <c r="A35" s="9">
        <v>4</v>
      </c>
      <c r="B35" s="11">
        <v>9000</v>
      </c>
      <c r="C35" s="11">
        <v>25000</v>
      </c>
      <c r="F35" s="10">
        <f t="shared" si="0"/>
        <v>-16000</v>
      </c>
      <c r="G35" s="10">
        <f t="shared" si="1"/>
        <v>16000</v>
      </c>
    </row>
    <row r="36" spans="1:7" ht="16.3" thickBot="1" x14ac:dyDescent="0.35">
      <c r="A36" s="9">
        <v>5</v>
      </c>
      <c r="B36" s="11">
        <v>40000</v>
      </c>
      <c r="C36" s="4">
        <v>0</v>
      </c>
      <c r="F36" s="10">
        <f t="shared" si="0"/>
        <v>40000</v>
      </c>
      <c r="G36" s="10">
        <f t="shared" si="1"/>
        <v>-40000</v>
      </c>
    </row>
    <row r="38" spans="1:7" x14ac:dyDescent="0.3">
      <c r="A38" t="s">
        <v>7</v>
      </c>
      <c r="B38" s="5">
        <v>0.1</v>
      </c>
      <c r="C38" s="5">
        <v>0.1</v>
      </c>
      <c r="F38" s="5">
        <v>0.05</v>
      </c>
      <c r="G38" s="5">
        <v>0.05</v>
      </c>
    </row>
    <row r="40" spans="1:7" x14ac:dyDescent="0.3">
      <c r="A40" t="s">
        <v>8</v>
      </c>
      <c r="B40" s="10">
        <f>NPV(B38,B32:B36)+B31</f>
        <v>18234.161849352051</v>
      </c>
      <c r="C40" s="10">
        <f>NPV(C38,C32:C35)+C31</f>
        <v>14115.156068574535</v>
      </c>
      <c r="F40" s="10">
        <f>NPV(F38,F32:F35)+F31</f>
        <v>-23967.688360302549</v>
      </c>
      <c r="G40" s="10">
        <f>NPV(G38,G32:G35)+G31</f>
        <v>23967.688360302549</v>
      </c>
    </row>
    <row r="41" spans="1:7" x14ac:dyDescent="0.3">
      <c r="A41" t="s">
        <v>3</v>
      </c>
      <c r="B41" s="5">
        <f>IRR(B31:B36)</f>
        <v>0.25200210411969493</v>
      </c>
      <c r="C41" s="5">
        <f>IRR(C31:C36)</f>
        <v>0.26778545366305928</v>
      </c>
      <c r="F41" s="5">
        <f>IRR(F31:F36)</f>
        <v>0.20704292243827949</v>
      </c>
      <c r="G41" s="5">
        <f>IRR(G31:G36)</f>
        <v>0.20704292243827926</v>
      </c>
    </row>
    <row r="46" spans="1:7" ht="15" thickBot="1" x14ac:dyDescent="0.35"/>
    <row r="47" spans="1:7" ht="16.149999999999999" thickBot="1" x14ac:dyDescent="0.35">
      <c r="A47" s="12" t="s">
        <v>9</v>
      </c>
      <c r="B47" s="13">
        <v>0</v>
      </c>
      <c r="C47" s="13">
        <v>1</v>
      </c>
      <c r="D47" s="13">
        <v>2</v>
      </c>
      <c r="E47" s="13">
        <v>3</v>
      </c>
    </row>
    <row r="48" spans="1:7" ht="16.149999999999999" thickBot="1" x14ac:dyDescent="0.35">
      <c r="A48" s="14" t="s">
        <v>10</v>
      </c>
      <c r="B48" s="4">
        <v>-1000</v>
      </c>
      <c r="C48" s="4"/>
      <c r="D48" s="4"/>
      <c r="E48" s="4"/>
    </row>
    <row r="49" spans="1:9" ht="16.149999999999999" thickBot="1" x14ac:dyDescent="0.35">
      <c r="A49" s="14" t="s">
        <v>11</v>
      </c>
      <c r="B49" s="4"/>
      <c r="C49" s="4">
        <v>900</v>
      </c>
      <c r="D49" s="4">
        <v>800</v>
      </c>
      <c r="E49" s="4">
        <v>700</v>
      </c>
    </row>
    <row r="50" spans="1:9" ht="16.149999999999999" thickBot="1" x14ac:dyDescent="0.35">
      <c r="A50" s="14" t="s">
        <v>16</v>
      </c>
      <c r="B50" s="4"/>
      <c r="C50" s="4">
        <v>-400</v>
      </c>
      <c r="D50" s="4">
        <v>-350</v>
      </c>
      <c r="E50" s="4">
        <v>-500</v>
      </c>
    </row>
    <row r="51" spans="1:9" ht="16.149999999999999" thickBot="1" x14ac:dyDescent="0.35">
      <c r="A51" s="14" t="s">
        <v>12</v>
      </c>
      <c r="B51" s="4"/>
      <c r="C51" s="4">
        <v>650</v>
      </c>
      <c r="D51" s="4">
        <v>400</v>
      </c>
      <c r="E51" s="4">
        <v>150</v>
      </c>
    </row>
    <row r="52" spans="1:9" x14ac:dyDescent="0.3">
      <c r="G52" t="s">
        <v>17</v>
      </c>
    </row>
    <row r="53" spans="1:9" ht="15.55" x14ac:dyDescent="0.3">
      <c r="A53" s="15" t="s">
        <v>13</v>
      </c>
      <c r="B53">
        <f>$B$48</f>
        <v>-1000</v>
      </c>
      <c r="C53">
        <f>C49+C50+C51</f>
        <v>1150</v>
      </c>
      <c r="G53" s="6">
        <f>NPV(0.1,C53:E53)+B53</f>
        <v>45.454545454545269</v>
      </c>
    </row>
    <row r="54" spans="1:9" ht="15.55" x14ac:dyDescent="0.3">
      <c r="A54" s="15" t="s">
        <v>14</v>
      </c>
      <c r="B54">
        <f>$B$48</f>
        <v>-1000</v>
      </c>
      <c r="C54">
        <f>C49+C50</f>
        <v>500</v>
      </c>
      <c r="D54">
        <f>D49+D50+D51</f>
        <v>850</v>
      </c>
      <c r="G54" s="6">
        <f>NPV(0.1,C54:E54)+B54</f>
        <v>157.02479338842954</v>
      </c>
    </row>
    <row r="55" spans="1:9" ht="15.55" x14ac:dyDescent="0.3">
      <c r="A55" s="15" t="s">
        <v>15</v>
      </c>
      <c r="B55">
        <f>$B$48</f>
        <v>-1000</v>
      </c>
      <c r="C55">
        <f>C54</f>
        <v>500</v>
      </c>
      <c r="D55">
        <f>D49+D50</f>
        <v>450</v>
      </c>
      <c r="E55">
        <f>E49+E50+E51</f>
        <v>350</v>
      </c>
      <c r="G55" s="6">
        <f>NPV(0.1,C55:E55)+B55</f>
        <v>89.4064613072876</v>
      </c>
    </row>
    <row r="56" spans="1:9" x14ac:dyDescent="0.3">
      <c r="A56" s="5">
        <v>0.1</v>
      </c>
    </row>
    <row r="59" spans="1:9" x14ac:dyDescent="0.3">
      <c r="I59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Correia</dc:creator>
  <cp:lastModifiedBy>Jozé Correia</cp:lastModifiedBy>
  <dcterms:created xsi:type="dcterms:W3CDTF">2022-11-08T22:47:14Z</dcterms:created>
  <dcterms:modified xsi:type="dcterms:W3CDTF">2023-11-14T23:33:25Z</dcterms:modified>
</cp:coreProperties>
</file>